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ytaPijankowska\Desktop\"/>
    </mc:Choice>
  </mc:AlternateContent>
  <bookViews>
    <workbookView xWindow="0" yWindow="0" windowWidth="17985" windowHeight="555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K10" i="1" s="1"/>
  <c r="H11" i="1"/>
  <c r="I11" i="1"/>
  <c r="J11" i="1" s="1"/>
  <c r="K11" i="1" s="1"/>
  <c r="H12" i="1"/>
  <c r="I12" i="1"/>
  <c r="J12" i="1"/>
  <c r="K12" i="1" s="1"/>
  <c r="H13" i="1"/>
  <c r="I13" i="1"/>
  <c r="J13" i="1" s="1"/>
  <c r="K13" i="1" s="1"/>
  <c r="H14" i="1"/>
  <c r="I14" i="1"/>
  <c r="J14" i="1"/>
  <c r="K14" i="1" s="1"/>
  <c r="H15" i="1"/>
  <c r="I15" i="1"/>
  <c r="J15" i="1" s="1"/>
  <c r="K15" i="1" s="1"/>
  <c r="H16" i="1"/>
  <c r="I16" i="1"/>
  <c r="J16" i="1"/>
  <c r="K16" i="1" s="1"/>
  <c r="H17" i="1"/>
  <c r="I17" i="1"/>
  <c r="J17" i="1" s="1"/>
  <c r="K17" i="1" s="1"/>
  <c r="H18" i="1"/>
  <c r="I18" i="1"/>
  <c r="J18" i="1"/>
  <c r="K18" i="1" s="1"/>
  <c r="H19" i="1"/>
  <c r="I19" i="1"/>
  <c r="J19" i="1" s="1"/>
  <c r="K19" i="1" s="1"/>
  <c r="H20" i="1"/>
  <c r="I20" i="1"/>
  <c r="J20" i="1"/>
  <c r="K20" i="1" s="1"/>
  <c r="H21" i="1"/>
  <c r="I21" i="1"/>
  <c r="J21" i="1" s="1"/>
  <c r="K21" i="1" s="1"/>
  <c r="H22" i="1"/>
  <c r="I22" i="1"/>
  <c r="J22" i="1"/>
  <c r="K22" i="1" s="1"/>
  <c r="H23" i="1"/>
  <c r="I23" i="1"/>
  <c r="J23" i="1" s="1"/>
  <c r="K23" i="1" s="1"/>
  <c r="H24" i="1"/>
  <c r="I24" i="1"/>
  <c r="J24" i="1"/>
  <c r="K24" i="1" s="1"/>
  <c r="H25" i="1"/>
  <c r="I25" i="1"/>
  <c r="J25" i="1" s="1"/>
  <c r="K25" i="1" s="1"/>
  <c r="H26" i="1"/>
  <c r="I26" i="1"/>
  <c r="J26" i="1"/>
  <c r="K26" i="1" s="1"/>
  <c r="I27" i="1" l="1"/>
  <c r="I58" i="1" s="1"/>
  <c r="J27" i="1" l="1"/>
  <c r="J58" i="1" s="1"/>
  <c r="K27" i="1"/>
  <c r="K58" i="1" s="1"/>
  <c r="I51" i="1" l="1"/>
  <c r="J51" i="1" s="1"/>
  <c r="H51" i="1"/>
  <c r="I50" i="1"/>
  <c r="J50" i="1" s="1"/>
  <c r="H50" i="1"/>
  <c r="I49" i="1"/>
  <c r="H49" i="1"/>
  <c r="I48" i="1"/>
  <c r="H48" i="1"/>
  <c r="I47" i="1"/>
  <c r="J47" i="1" s="1"/>
  <c r="H47" i="1"/>
  <c r="I46" i="1"/>
  <c r="J46" i="1" s="1"/>
  <c r="H46" i="1"/>
  <c r="I52" i="1" l="1"/>
  <c r="I59" i="1" s="1"/>
  <c r="I60" i="1" s="1"/>
  <c r="I61" i="1" s="1"/>
  <c r="J49" i="1"/>
  <c r="K49" i="1" s="1"/>
  <c r="K47" i="1"/>
  <c r="J48" i="1"/>
  <c r="K48" i="1" s="1"/>
  <c r="K46" i="1"/>
  <c r="K50" i="1"/>
  <c r="K51" i="1"/>
  <c r="J52" i="1" l="1"/>
  <c r="J59" i="1" s="1"/>
  <c r="J60" i="1" s="1"/>
  <c r="K52" i="1"/>
  <c r="K59" i="1" s="1"/>
  <c r="K60" i="1" s="1"/>
</calcChain>
</file>

<file path=xl/sharedStrings.xml><?xml version="1.0" encoding="utf-8"?>
<sst xmlns="http://schemas.openxmlformats.org/spreadsheetml/2006/main" count="105" uniqueCount="66">
  <si>
    <t>L.p.</t>
  </si>
  <si>
    <t>Nazwa przedmiotu zamówienia</t>
  </si>
  <si>
    <t>Opis przedmiotu zamówienia</t>
  </si>
  <si>
    <t>Jedn. miary</t>
  </si>
  <si>
    <t>Ilość</t>
  </si>
  <si>
    <t>Cena jedn. netto [zł]</t>
  </si>
  <si>
    <t>Stawka VAT [%]</t>
  </si>
  <si>
    <t>Cena jedn. brutto [zł]</t>
  </si>
  <si>
    <t>Wartość netto [zł]</t>
  </si>
  <si>
    <t>Wartość VAT [zł]</t>
  </si>
  <si>
    <t>Wartość brutto [zł]</t>
  </si>
  <si>
    <t>szt</t>
  </si>
  <si>
    <t>szt.</t>
  </si>
  <si>
    <t>RAZEM</t>
  </si>
  <si>
    <t xml:space="preserve">Opatrunek jałowy z jodyną powidonową. </t>
  </si>
  <si>
    <t>Opatrunek wykonany z dzianiny wiskozowej o niskiej przywieralności zawierajacy 10 % jodopowidon o szerokim działaniu przeciwdrobnoustrojowym. Przeznaczony do leczenia ran zakażonych i narażonych na infekcję o rozmiarze 9,5 cm x 9,5 cm.</t>
  </si>
  <si>
    <t xml:space="preserve">Hydrożel z alginianem. </t>
  </si>
  <si>
    <t>Amorficzny, hydroaktywny żel przeznaczony  do autolitycznego usuwania martwicy i nawilżania ran suchych w harmonijkowym aplikatorze.</t>
  </si>
  <si>
    <t>opak. 15 g</t>
  </si>
  <si>
    <t xml:space="preserve">Wilgotny opatrunek nieprzywierający. </t>
  </si>
  <si>
    <t>Zewnętrzny opatrunek kontaktowy o działaniu nawilżająco – natłuszczającym i zapobiega przywieraniu do powierzchni rany.  Sterylny opatrunek z gładkich włókien z octanu celulozy impregnowanej  emulsją z oleju mineralnego. 7,6 cm x 20,3 cm</t>
  </si>
  <si>
    <t xml:space="preserve">szt. </t>
  </si>
  <si>
    <t>Zewnętrzny opatrunek kontaktowy o działaniu nawilżająco – natłuszczającym i zapobiega przywieraniu do powierzchni rany.  Sterylny opatrunek z gładkich włókien z octanu celulozy impregnowanej  emulsją z oleju mineralnego. 7,6 cm x  7,6 cm</t>
  </si>
  <si>
    <t>płyn na rany</t>
  </si>
  <si>
    <t>Kompleks jodu z kwasem  hialuronowym. Przeznaczony do leczenia ran zakażonych i narażonych na infekcję.  Opakowanie 22 g.</t>
  </si>
  <si>
    <t>Opatrunek do oczyszczania ran.</t>
  </si>
  <si>
    <t>Wykonany z nietkanej mikrowłokniny nasaczonej roztworem hialuronianu sodu. Przeznaczony do mechanicznego usuwania tkanek martwiczych z rany oraz zrogowaciałego naskórka otaczajacego ranę. 15 x 20 cm</t>
  </si>
  <si>
    <t>Pakiet 1</t>
  </si>
  <si>
    <t>Pakiet 2</t>
  </si>
  <si>
    <t>Opatrunek hydrożelowy</t>
  </si>
  <si>
    <t>Opatrunek hydrożelowy , po wprowadzeniu do rany tworzy wilgotne środowisko, rozmiękcza suchą tkankę martwiczą, ułatwia jej usunięcie. Do wilgotnej terapii ran we  wszystkich fazach gojenia. Może być stosowany ze wszyskimi rodzajami opatrunków 15,0 strzykawka</t>
  </si>
  <si>
    <t>Opatrunek hydrożelowy, do nałożenia na ranę, stwarza wilgotne środowisko stymulujące budowę nowej tkanki.Zatrzymuje drobnoustroje w strukturze żelu. 10cmx10cm</t>
  </si>
  <si>
    <t xml:space="preserve">Antybakteryjny,jałowy opatrunek z maścią zawierający srebro metaliczne. </t>
  </si>
  <si>
    <t>Antybakteryjny,jałowy opatrunek z maścią zawierający srebro metaliczne. Materiał nośny opatrunku stanowi hydrofobowa siatka poliamidowa pokryta srebrem metalicznym i  impregnowana maścią nie zawierającą wazeliny. Zwalcza bakterie Gram-, Gram+ i szczepy MRSA  10x10CM</t>
  </si>
  <si>
    <t>Antybakteryjny,jałowy opatrunek z maścią zawierający srebro metaliczne. Materiał nośny opatrunku stanowi hydrofobowa siatka poliamidowa pokryta srebrem metalicznym i impregnowana maścią nie zawierającą wazeliny. Zwalcza bakterie Gram-, Gram+ i szczepy MRS10x20cm</t>
  </si>
  <si>
    <t>Opatrunek hydrokoloidowy</t>
  </si>
  <si>
    <t>Opatrunek hydrokoloidowy, szybko wchłania wydzielinę z rany i zamyka ją w strukturze żelu. Warstwa wierzchnia stanowi barierę dla bakterii, brudu i wilgoci 10x10cm</t>
  </si>
  <si>
    <t>Opatrunek hydrokoloidowy, szybko wchłania wydzielinę z rany i zamyka ją w strukturze żelu. Warstwa wierzchnia stanowi barierę dla bakterii, brudu i wilgoci 15x15 cm</t>
  </si>
  <si>
    <t>opatrunek hydrokoloidowy</t>
  </si>
  <si>
    <t>opatrunek hydrocoloidowy, szybko wchłania wydzielinę z rany i zamyka ją w strukturze żelu. Warstwa wierzchnia stanowi barierę dla bakterii, brudu iwilgoci 5cmx5cm</t>
  </si>
  <si>
    <t>Opatrunek hydrocoloidowy, szybko wchania wydzielinę z rany i zamyka ją w strukturze żelu. Warstwa wierzchnia stanowi barierę dla bakterii, brudu i wilgoci , do zaopatrywania owrzodzeń w części krzyżowej</t>
  </si>
  <si>
    <t>*Zestaw opatrunkowy podciśnieniowy 25cmx15cmx3,3cm foam rozm L</t>
  </si>
  <si>
    <t>niewywołujący podrażnień opatrunek z pianki poliuretanowej , do podciśnieniowego leczenia ran trudnogojących się i silnie sączacych</t>
  </si>
  <si>
    <t>*zestaw opatrunkowy podciśnieniowy 18cmx12,5cmx3,3cm foam rozm M</t>
  </si>
  <si>
    <r>
      <rPr>
        <b/>
        <sz val="8"/>
        <rFont val="Arial"/>
        <family val="2"/>
        <charset val="238"/>
      </rPr>
      <t>*</t>
    </r>
    <r>
      <rPr>
        <sz val="8"/>
        <rFont val="Arial"/>
        <family val="2"/>
        <charset val="238"/>
      </rPr>
      <t>zestaw opatrunkowy podciśnieniowy 10cmx7,5cmx3,3cm foam rozm. S</t>
    </r>
  </si>
  <si>
    <t>niewywołujący podrażnień opatrunek z pianki poliuretanowej  , do podciśnieniowego leczenia  ran trudnogojąch się i silnie sączących</t>
  </si>
  <si>
    <t>sterylny opatrunek piankowy o wymiarach 7,5 cmx10cm</t>
  </si>
  <si>
    <t>opatrunek o gęstej strukturze porów i dużej rozciągliwości, ogranicza wrastanie ziarniny w opatrunek piankowy i utrzymuje właściwe nawilżenie rany</t>
  </si>
  <si>
    <r>
      <rPr>
        <b/>
        <sz val="8"/>
        <rFont val="Arial"/>
        <family val="2"/>
        <charset val="238"/>
      </rPr>
      <t>*</t>
    </r>
    <r>
      <rPr>
        <sz val="8"/>
        <rFont val="Arial"/>
        <family val="2"/>
        <charset val="238"/>
      </rPr>
      <t>zbiornik o pojemności 300ml</t>
    </r>
  </si>
  <si>
    <t>*służy do zbierania wydzieliny , zawiera adsorbent zagęszczający wydzielinę</t>
  </si>
  <si>
    <t>16</t>
  </si>
  <si>
    <t xml:space="preserve">Opatrunek czterowarstwowy </t>
  </si>
  <si>
    <t>Opatrunek czterowarstwowy , wysokochłonny , nieporzywierający do rany , jałowy ,z warstwą włókniny przepuszczalną dla powietrza , nieprzepuszczalny dla płynów o wymiarze 10cmx10cm</t>
  </si>
  <si>
    <t>17</t>
  </si>
  <si>
    <t>Opatrunek czterowarstwowy , wysokochłonny , nieporzywierający do rany , jałowy ,z warstwą włókniny przepuszczalną dla powietrza , nieprzepuszczalny dla płynów o wymiarze 10cmx20cm</t>
  </si>
  <si>
    <t>18</t>
  </si>
  <si>
    <t>Opatrunek z miękkich włókien alginianu wapnia</t>
  </si>
  <si>
    <t>Opatrunek z miękkich włókien alginianu wapnia, przekształcający się w wilgotny żel w zetknięciu się z wydzeliną z rany, nieprzywierający do rany, do zaopatrywania głębokich , silnie sączących ran w postaci płatków o wymiarach 10cmx10cm</t>
  </si>
  <si>
    <t>19</t>
  </si>
  <si>
    <t xml:space="preserve"> Opatrunek z miękkich włókien alginianianu wapnia, przekształcający się w wilgotny żel w zetknięciu się z wydzieliną z rany, nie przywierający do rany do zaopatrywania głębokich szczelinowych, silnie sączących ran w postaci pasków o wymiarach 2x30cm</t>
  </si>
  <si>
    <t>* poz  9, 10, 11, 13 oferowane artykuły muszą być kompatybilne z urządzeniem Vivano Tec do podciśnieniowego leczenia ran.</t>
  </si>
  <si>
    <t>Wartość netto</t>
  </si>
  <si>
    <t>Wartość VAT</t>
  </si>
  <si>
    <t>Wartość brutto</t>
  </si>
  <si>
    <t>Razem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</si>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</sst>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0" fillId="0" borderId="10" xfId="0" applyBorder="1"/>
    <xf numFmtId="0" fontId="0" fillId="0" borderId="14" xfId="0" applyBorder="1"/>
    <xf numFmtId="0" fontId="0" fillId="0" borderId="18" xfId="0" applyBorder="1"/>
    <xf numFmtId="4" fontId="7" fillId="0" borderId="19" xfId="0" applyNumberFormat="1" applyFont="1" applyBorder="1"/>
    <xf numFmtId="4" fontId="7" fillId="0" borderId="20" xfId="0" applyNumberFormat="1" applyFont="1" applyBorder="1"/>
    <xf numFmtId="4" fontId="7" fillId="0" borderId="21" xfId="0" applyNumberFormat="1" applyFont="1" applyBorder="1"/>
    <xf numFmtId="0" fontId="0" fillId="0" borderId="22" xfId="0" applyBorder="1"/>
    <xf numFmtId="4" fontId="7" fillId="0" borderId="23" xfId="0" applyNumberFormat="1" applyFont="1" applyBorder="1"/>
    <xf numFmtId="4" fontId="7" fillId="0" borderId="24" xfId="0" applyNumberFormat="1" applyFont="1" applyBorder="1"/>
    <xf numFmtId="4" fontId="7" fillId="0" borderId="25" xfId="0" applyNumberFormat="1" applyFont="1" applyBorder="1"/>
    <xf numFmtId="0" fontId="1" fillId="0" borderId="26" xfId="0" applyFont="1" applyBorder="1"/>
    <xf numFmtId="4" fontId="0" fillId="0" borderId="10" xfId="0" applyNumberFormat="1" applyBorder="1"/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61"/>
  <sheetViews>
    <sheetView tabSelected="1" topLeftCell="A38" workbookViewId="0">
      <selection activeCell="F46" sqref="F46:F51"/>
    </sheetView>
  </sheetViews>
  <sheetFormatPr defaultRowHeight="15" x14ac:dyDescent="0.25"/>
  <cols>
    <col min="1" max="1" width="3.5703125" customWidth="1"/>
    <col min="2" max="2" width="17" customWidth="1"/>
    <col min="3" max="3" width="32.7109375" customWidth="1"/>
    <col min="4" max="4" width="5.7109375" customWidth="1"/>
    <col min="5" max="5" width="6.7109375" customWidth="1"/>
    <col min="6" max="6" width="9" customWidth="1"/>
    <col min="7" max="8" width="7.140625" customWidth="1"/>
    <col min="9" max="9" width="8.7109375" customWidth="1"/>
    <col min="10" max="10" width="8.42578125" customWidth="1"/>
    <col min="11" max="11" width="9.85546875" customWidth="1"/>
  </cols>
  <sheetData>
    <row r="7" spans="1:11" ht="21" x14ac:dyDescent="0.35">
      <c r="A7" s="1" t="s">
        <v>27</v>
      </c>
    </row>
    <row r="8" spans="1:11" ht="15.75" thickBot="1" x14ac:dyDescent="0.3"/>
    <row r="9" spans="1:11" ht="45.75" thickBot="1" x14ac:dyDescent="0.3">
      <c r="A9" s="2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4" t="s">
        <v>5</v>
      </c>
      <c r="G9" s="3" t="s">
        <v>6</v>
      </c>
      <c r="H9" s="4" t="s">
        <v>7</v>
      </c>
      <c r="I9" s="4" t="s">
        <v>8</v>
      </c>
      <c r="J9" s="4" t="s">
        <v>9</v>
      </c>
      <c r="K9" s="5" t="s">
        <v>10</v>
      </c>
    </row>
    <row r="10" spans="1:11" ht="78.75" x14ac:dyDescent="0.25">
      <c r="A10" s="6">
        <v>1</v>
      </c>
      <c r="B10" s="6" t="s">
        <v>29</v>
      </c>
      <c r="C10" s="6" t="s">
        <v>30</v>
      </c>
      <c r="D10" s="6" t="s">
        <v>11</v>
      </c>
      <c r="E10" s="6">
        <v>150</v>
      </c>
      <c r="F10" s="7"/>
      <c r="G10" s="8">
        <v>0.08</v>
      </c>
      <c r="H10" s="9">
        <f t="shared" ref="H10:H26" si="0">F10*G10+F10</f>
        <v>0</v>
      </c>
      <c r="I10" s="9">
        <f t="shared" ref="I10:I26" si="1">F10*E10</f>
        <v>0</v>
      </c>
      <c r="J10" s="9">
        <f t="shared" ref="J10:J26" si="2">G10*I10</f>
        <v>0</v>
      </c>
      <c r="K10" s="9">
        <f t="shared" ref="K10:K26" si="3">I10+J10</f>
        <v>0</v>
      </c>
    </row>
    <row r="11" spans="1:11" ht="56.25" x14ac:dyDescent="0.25">
      <c r="A11" s="10">
        <v>2</v>
      </c>
      <c r="B11" s="10" t="s">
        <v>29</v>
      </c>
      <c r="C11" s="10" t="s">
        <v>31</v>
      </c>
      <c r="D11" s="10" t="s">
        <v>11</v>
      </c>
      <c r="E11" s="10">
        <v>75</v>
      </c>
      <c r="F11" s="9"/>
      <c r="G11" s="8">
        <v>0.08</v>
      </c>
      <c r="H11" s="7">
        <f t="shared" si="0"/>
        <v>0</v>
      </c>
      <c r="I11" s="7">
        <f t="shared" si="1"/>
        <v>0</v>
      </c>
      <c r="J11" s="7">
        <f t="shared" si="2"/>
        <v>0</v>
      </c>
      <c r="K11" s="7">
        <f t="shared" si="3"/>
        <v>0</v>
      </c>
    </row>
    <row r="12" spans="1:11" ht="78.75" x14ac:dyDescent="0.25">
      <c r="A12" s="10">
        <v>3</v>
      </c>
      <c r="B12" s="10" t="s">
        <v>32</v>
      </c>
      <c r="C12" s="10" t="s">
        <v>33</v>
      </c>
      <c r="D12" s="10" t="s">
        <v>11</v>
      </c>
      <c r="E12" s="10">
        <v>1250</v>
      </c>
      <c r="F12" s="9"/>
      <c r="G12" s="8">
        <v>0.08</v>
      </c>
      <c r="H12" s="9">
        <f t="shared" si="0"/>
        <v>0</v>
      </c>
      <c r="I12" s="9">
        <f t="shared" si="1"/>
        <v>0</v>
      </c>
      <c r="J12" s="9">
        <f t="shared" si="2"/>
        <v>0</v>
      </c>
      <c r="K12" s="7">
        <f t="shared" si="3"/>
        <v>0</v>
      </c>
    </row>
    <row r="13" spans="1:11" ht="78.75" x14ac:dyDescent="0.25">
      <c r="A13" s="10">
        <v>4</v>
      </c>
      <c r="B13" s="10" t="s">
        <v>32</v>
      </c>
      <c r="C13" s="10" t="s">
        <v>34</v>
      </c>
      <c r="D13" s="10" t="s">
        <v>11</v>
      </c>
      <c r="E13" s="10">
        <v>200</v>
      </c>
      <c r="F13" s="9"/>
      <c r="G13" s="8">
        <v>0.08</v>
      </c>
      <c r="H13" s="9">
        <f t="shared" si="0"/>
        <v>0</v>
      </c>
      <c r="I13" s="9">
        <f t="shared" si="1"/>
        <v>0</v>
      </c>
      <c r="J13" s="9">
        <f t="shared" si="2"/>
        <v>0</v>
      </c>
      <c r="K13" s="9">
        <f t="shared" si="3"/>
        <v>0</v>
      </c>
    </row>
    <row r="14" spans="1:11" ht="56.25" x14ac:dyDescent="0.25">
      <c r="A14" s="10">
        <v>5</v>
      </c>
      <c r="B14" s="10" t="s">
        <v>35</v>
      </c>
      <c r="C14" s="10" t="s">
        <v>36</v>
      </c>
      <c r="D14" s="10" t="s">
        <v>11</v>
      </c>
      <c r="E14" s="10">
        <v>200</v>
      </c>
      <c r="F14" s="9"/>
      <c r="G14" s="8">
        <v>0.08</v>
      </c>
      <c r="H14" s="9">
        <f t="shared" si="0"/>
        <v>0</v>
      </c>
      <c r="I14" s="9">
        <f t="shared" si="1"/>
        <v>0</v>
      </c>
      <c r="J14" s="9">
        <f t="shared" si="2"/>
        <v>0</v>
      </c>
      <c r="K14" s="9">
        <f t="shared" si="3"/>
        <v>0</v>
      </c>
    </row>
    <row r="15" spans="1:11" ht="56.25" x14ac:dyDescent="0.25">
      <c r="A15" s="10">
        <v>6</v>
      </c>
      <c r="B15" s="10" t="s">
        <v>35</v>
      </c>
      <c r="C15" s="10" t="s">
        <v>37</v>
      </c>
      <c r="D15" s="10" t="s">
        <v>11</v>
      </c>
      <c r="E15" s="10">
        <v>100</v>
      </c>
      <c r="F15" s="9"/>
      <c r="G15" s="8">
        <v>0.08</v>
      </c>
      <c r="H15" s="9">
        <f t="shared" si="0"/>
        <v>0</v>
      </c>
      <c r="I15" s="9">
        <f t="shared" si="1"/>
        <v>0</v>
      </c>
      <c r="J15" s="9">
        <f t="shared" si="2"/>
        <v>0</v>
      </c>
      <c r="K15" s="9">
        <f t="shared" si="3"/>
        <v>0</v>
      </c>
    </row>
    <row r="16" spans="1:11" ht="45" x14ac:dyDescent="0.25">
      <c r="A16" s="10">
        <v>7</v>
      </c>
      <c r="B16" s="10" t="s">
        <v>38</v>
      </c>
      <c r="C16" s="10" t="s">
        <v>39</v>
      </c>
      <c r="D16" s="10" t="s">
        <v>12</v>
      </c>
      <c r="E16" s="10">
        <v>200</v>
      </c>
      <c r="F16" s="9"/>
      <c r="G16" s="8">
        <v>0.08</v>
      </c>
      <c r="H16" s="7">
        <f t="shared" si="0"/>
        <v>0</v>
      </c>
      <c r="I16" s="7">
        <f t="shared" si="1"/>
        <v>0</v>
      </c>
      <c r="J16" s="7">
        <f t="shared" si="2"/>
        <v>0</v>
      </c>
      <c r="K16" s="7">
        <f t="shared" si="3"/>
        <v>0</v>
      </c>
    </row>
    <row r="17" spans="1:11" ht="67.5" x14ac:dyDescent="0.25">
      <c r="A17" s="10">
        <v>8</v>
      </c>
      <c r="B17" s="10" t="s">
        <v>38</v>
      </c>
      <c r="C17" s="10" t="s">
        <v>40</v>
      </c>
      <c r="D17" s="10" t="s">
        <v>11</v>
      </c>
      <c r="E17" s="10">
        <v>40</v>
      </c>
      <c r="F17" s="9"/>
      <c r="G17" s="8">
        <v>0.08</v>
      </c>
      <c r="H17" s="7">
        <f t="shared" si="0"/>
        <v>0</v>
      </c>
      <c r="I17" s="7">
        <f t="shared" si="1"/>
        <v>0</v>
      </c>
      <c r="J17" s="7">
        <f t="shared" si="2"/>
        <v>0</v>
      </c>
      <c r="K17" s="7">
        <f t="shared" si="3"/>
        <v>0</v>
      </c>
    </row>
    <row r="18" spans="1:11" ht="45" x14ac:dyDescent="0.25">
      <c r="A18" s="10">
        <v>9</v>
      </c>
      <c r="B18" s="10" t="s">
        <v>41</v>
      </c>
      <c r="C18" s="10" t="s">
        <v>42</v>
      </c>
      <c r="D18" s="10" t="s">
        <v>12</v>
      </c>
      <c r="E18" s="10">
        <v>3</v>
      </c>
      <c r="F18" s="9"/>
      <c r="G18" s="8">
        <v>0.08</v>
      </c>
      <c r="H18" s="7">
        <f t="shared" si="0"/>
        <v>0</v>
      </c>
      <c r="I18" s="7">
        <f t="shared" si="1"/>
        <v>0</v>
      </c>
      <c r="J18" s="7">
        <f t="shared" si="2"/>
        <v>0</v>
      </c>
      <c r="K18" s="7">
        <f t="shared" si="3"/>
        <v>0</v>
      </c>
    </row>
    <row r="19" spans="1:11" ht="45" x14ac:dyDescent="0.25">
      <c r="A19" s="10">
        <v>10</v>
      </c>
      <c r="B19" s="10" t="s">
        <v>43</v>
      </c>
      <c r="C19" s="10" t="s">
        <v>42</v>
      </c>
      <c r="D19" s="10" t="s">
        <v>12</v>
      </c>
      <c r="E19" s="10">
        <v>30</v>
      </c>
      <c r="F19" s="9"/>
      <c r="G19" s="8">
        <v>0.08</v>
      </c>
      <c r="H19" s="9">
        <f t="shared" si="0"/>
        <v>0</v>
      </c>
      <c r="I19" s="9">
        <f t="shared" si="1"/>
        <v>0</v>
      </c>
      <c r="J19" s="9">
        <f t="shared" si="2"/>
        <v>0</v>
      </c>
      <c r="K19" s="9">
        <f t="shared" si="3"/>
        <v>0</v>
      </c>
    </row>
    <row r="20" spans="1:11" ht="45" x14ac:dyDescent="0.25">
      <c r="A20" s="10">
        <v>11</v>
      </c>
      <c r="B20" s="10" t="s">
        <v>44</v>
      </c>
      <c r="C20" s="10" t="s">
        <v>45</v>
      </c>
      <c r="D20" s="10" t="s">
        <v>12</v>
      </c>
      <c r="E20" s="10">
        <v>50</v>
      </c>
      <c r="F20" s="9"/>
      <c r="G20" s="8">
        <v>0.08</v>
      </c>
      <c r="H20" s="7">
        <f t="shared" si="0"/>
        <v>0</v>
      </c>
      <c r="I20" s="7">
        <f t="shared" si="1"/>
        <v>0</v>
      </c>
      <c r="J20" s="7">
        <f t="shared" si="2"/>
        <v>0</v>
      </c>
      <c r="K20" s="7">
        <f t="shared" si="3"/>
        <v>0</v>
      </c>
    </row>
    <row r="21" spans="1:11" ht="45" x14ac:dyDescent="0.25">
      <c r="A21" s="10">
        <v>12</v>
      </c>
      <c r="B21" s="10" t="s">
        <v>46</v>
      </c>
      <c r="C21" s="10" t="s">
        <v>47</v>
      </c>
      <c r="D21" s="10" t="s">
        <v>12</v>
      </c>
      <c r="E21" s="10">
        <v>40</v>
      </c>
      <c r="F21" s="9"/>
      <c r="G21" s="8">
        <v>0.08</v>
      </c>
      <c r="H21" s="9">
        <f t="shared" si="0"/>
        <v>0</v>
      </c>
      <c r="I21" s="9">
        <f t="shared" si="1"/>
        <v>0</v>
      </c>
      <c r="J21" s="9">
        <f t="shared" si="2"/>
        <v>0</v>
      </c>
      <c r="K21" s="9">
        <f t="shared" si="3"/>
        <v>0</v>
      </c>
    </row>
    <row r="22" spans="1:11" ht="22.5" x14ac:dyDescent="0.25">
      <c r="A22" s="10">
        <v>13</v>
      </c>
      <c r="B22" s="10" t="s">
        <v>48</v>
      </c>
      <c r="C22" s="10" t="s">
        <v>49</v>
      </c>
      <c r="D22" s="10" t="s">
        <v>12</v>
      </c>
      <c r="E22" s="10">
        <v>100</v>
      </c>
      <c r="F22" s="9"/>
      <c r="G22" s="8">
        <v>0.08</v>
      </c>
      <c r="H22" s="9">
        <f t="shared" si="0"/>
        <v>0</v>
      </c>
      <c r="I22" s="9">
        <f t="shared" si="1"/>
        <v>0</v>
      </c>
      <c r="J22" s="9">
        <f t="shared" si="2"/>
        <v>0</v>
      </c>
      <c r="K22" s="9">
        <f t="shared" si="3"/>
        <v>0</v>
      </c>
    </row>
    <row r="23" spans="1:11" ht="67.5" x14ac:dyDescent="0.25">
      <c r="A23" s="16" t="s">
        <v>50</v>
      </c>
      <c r="B23" s="16" t="s">
        <v>51</v>
      </c>
      <c r="C23" s="10" t="s">
        <v>52</v>
      </c>
      <c r="D23" s="10" t="s">
        <v>11</v>
      </c>
      <c r="E23" s="10">
        <v>150</v>
      </c>
      <c r="F23" s="9"/>
      <c r="G23" s="8">
        <v>0.08</v>
      </c>
      <c r="H23" s="7">
        <f t="shared" si="0"/>
        <v>0</v>
      </c>
      <c r="I23" s="7">
        <f t="shared" si="1"/>
        <v>0</v>
      </c>
      <c r="J23" s="7">
        <f t="shared" si="2"/>
        <v>0</v>
      </c>
      <c r="K23" s="7">
        <f t="shared" si="3"/>
        <v>0</v>
      </c>
    </row>
    <row r="24" spans="1:11" ht="67.5" x14ac:dyDescent="0.25">
      <c r="A24" s="16" t="s">
        <v>53</v>
      </c>
      <c r="B24" s="16" t="s">
        <v>51</v>
      </c>
      <c r="C24" s="10" t="s">
        <v>54</v>
      </c>
      <c r="D24" s="10" t="s">
        <v>11</v>
      </c>
      <c r="E24" s="10">
        <v>30</v>
      </c>
      <c r="F24" s="9"/>
      <c r="G24" s="8">
        <v>0.08</v>
      </c>
      <c r="H24" s="7">
        <f t="shared" si="0"/>
        <v>0</v>
      </c>
      <c r="I24" s="7">
        <f t="shared" si="1"/>
        <v>0</v>
      </c>
      <c r="J24" s="7">
        <f t="shared" si="2"/>
        <v>0</v>
      </c>
      <c r="K24" s="7">
        <f t="shared" si="3"/>
        <v>0</v>
      </c>
    </row>
    <row r="25" spans="1:11" ht="79.5" x14ac:dyDescent="0.25">
      <c r="A25" s="16" t="s">
        <v>55</v>
      </c>
      <c r="B25" s="16" t="s">
        <v>56</v>
      </c>
      <c r="C25" s="17" t="s">
        <v>57</v>
      </c>
      <c r="D25" s="10" t="s">
        <v>11</v>
      </c>
      <c r="E25" s="10">
        <v>120</v>
      </c>
      <c r="F25" s="9"/>
      <c r="G25" s="8">
        <v>0.08</v>
      </c>
      <c r="H25" s="9">
        <f t="shared" si="0"/>
        <v>0</v>
      </c>
      <c r="I25" s="9">
        <f t="shared" si="1"/>
        <v>0</v>
      </c>
      <c r="J25" s="9">
        <f t="shared" si="2"/>
        <v>0</v>
      </c>
      <c r="K25" s="9">
        <f t="shared" si="3"/>
        <v>0</v>
      </c>
    </row>
    <row r="26" spans="1:11" ht="69" thickBot="1" x14ac:dyDescent="0.3">
      <c r="A26" s="18" t="s">
        <v>58</v>
      </c>
      <c r="B26" s="18" t="s">
        <v>56</v>
      </c>
      <c r="C26" s="19" t="s">
        <v>59</v>
      </c>
      <c r="D26" s="11" t="s">
        <v>11</v>
      </c>
      <c r="E26" s="11">
        <v>10</v>
      </c>
      <c r="F26" s="12"/>
      <c r="G26" s="8">
        <v>0.08</v>
      </c>
      <c r="H26" s="7">
        <f t="shared" si="0"/>
        <v>0</v>
      </c>
      <c r="I26" s="7">
        <f t="shared" si="1"/>
        <v>0</v>
      </c>
      <c r="J26" s="7">
        <f t="shared" si="2"/>
        <v>0</v>
      </c>
      <c r="K26" s="7">
        <f t="shared" si="3"/>
        <v>0</v>
      </c>
    </row>
    <row r="27" spans="1:11" ht="15.75" thickBot="1" x14ac:dyDescent="0.3">
      <c r="A27" s="44" t="s">
        <v>13</v>
      </c>
      <c r="B27" s="45"/>
      <c r="C27" s="45"/>
      <c r="D27" s="45"/>
      <c r="E27" s="45"/>
      <c r="F27" s="45"/>
      <c r="G27" s="45"/>
      <c r="H27" s="45"/>
      <c r="I27" s="4">
        <f>SUM(I10:I26)</f>
        <v>0</v>
      </c>
      <c r="J27" s="4">
        <f>SUM(J10:J26)</f>
        <v>0</v>
      </c>
      <c r="K27" s="5">
        <f>SUM(K10:K26)</f>
        <v>0</v>
      </c>
    </row>
    <row r="28" spans="1:11" x14ac:dyDescent="0.25">
      <c r="A28" s="46" t="s">
        <v>60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42" spans="1:11" ht="21" x14ac:dyDescent="0.35">
      <c r="A42" s="1" t="s">
        <v>28</v>
      </c>
    </row>
    <row r="44" spans="1:11" ht="15.75" thickBot="1" x14ac:dyDescent="0.3"/>
    <row r="45" spans="1:11" ht="45.75" thickBot="1" x14ac:dyDescent="0.3">
      <c r="A45" s="2" t="s">
        <v>0</v>
      </c>
      <c r="B45" s="3" t="s">
        <v>1</v>
      </c>
      <c r="C45" s="3" t="s">
        <v>2</v>
      </c>
      <c r="D45" s="3" t="s">
        <v>3</v>
      </c>
      <c r="E45" s="3" t="s">
        <v>4</v>
      </c>
      <c r="F45" s="4" t="s">
        <v>5</v>
      </c>
      <c r="G45" s="3" t="s">
        <v>6</v>
      </c>
      <c r="H45" s="4" t="s">
        <v>7</v>
      </c>
      <c r="I45" s="4" t="s">
        <v>8</v>
      </c>
      <c r="J45" s="4" t="s">
        <v>9</v>
      </c>
      <c r="K45" s="5" t="s">
        <v>10</v>
      </c>
    </row>
    <row r="46" spans="1:11" ht="78.75" x14ac:dyDescent="0.25">
      <c r="A46" s="6">
        <v>1</v>
      </c>
      <c r="B46" s="6" t="s">
        <v>14</v>
      </c>
      <c r="C46" s="6" t="s">
        <v>15</v>
      </c>
      <c r="D46" s="6" t="s">
        <v>12</v>
      </c>
      <c r="E46" s="13">
        <v>250</v>
      </c>
      <c r="F46" s="7"/>
      <c r="G46" s="8">
        <v>0.08</v>
      </c>
      <c r="H46" s="9">
        <f t="shared" ref="H46:H51" si="4">F46*G46+F46</f>
        <v>0</v>
      </c>
      <c r="I46" s="9">
        <f t="shared" ref="I46:I51" si="5">F46*E46</f>
        <v>0</v>
      </c>
      <c r="J46" s="9">
        <f t="shared" ref="J46:J51" si="6">G46*I46</f>
        <v>0</v>
      </c>
      <c r="K46" s="9">
        <f t="shared" ref="K46:K51" si="7">I46+J46</f>
        <v>0</v>
      </c>
    </row>
    <row r="47" spans="1:11" ht="45" x14ac:dyDescent="0.25">
      <c r="A47" s="10">
        <v>2</v>
      </c>
      <c r="B47" s="10" t="s">
        <v>16</v>
      </c>
      <c r="C47" s="10" t="s">
        <v>17</v>
      </c>
      <c r="D47" s="10" t="s">
        <v>18</v>
      </c>
      <c r="E47" s="14">
        <v>200</v>
      </c>
      <c r="F47" s="9"/>
      <c r="G47" s="8">
        <v>0.08</v>
      </c>
      <c r="H47" s="9">
        <f t="shared" si="4"/>
        <v>0</v>
      </c>
      <c r="I47" s="9">
        <f t="shared" si="5"/>
        <v>0</v>
      </c>
      <c r="J47" s="9">
        <f t="shared" si="6"/>
        <v>0</v>
      </c>
      <c r="K47" s="9">
        <f t="shared" si="7"/>
        <v>0</v>
      </c>
    </row>
    <row r="48" spans="1:11" ht="67.5" x14ac:dyDescent="0.25">
      <c r="A48" s="10">
        <v>3</v>
      </c>
      <c r="B48" s="10" t="s">
        <v>19</v>
      </c>
      <c r="C48" s="10" t="s">
        <v>20</v>
      </c>
      <c r="D48" s="10" t="s">
        <v>21</v>
      </c>
      <c r="E48" s="14">
        <v>300</v>
      </c>
      <c r="F48" s="9"/>
      <c r="G48" s="8">
        <v>0.08</v>
      </c>
      <c r="H48" s="9">
        <f t="shared" si="4"/>
        <v>0</v>
      </c>
      <c r="I48" s="9">
        <f t="shared" si="5"/>
        <v>0</v>
      </c>
      <c r="J48" s="9">
        <f t="shared" si="6"/>
        <v>0</v>
      </c>
      <c r="K48" s="9">
        <f t="shared" si="7"/>
        <v>0</v>
      </c>
    </row>
    <row r="49" spans="1:11" ht="67.5" x14ac:dyDescent="0.25">
      <c r="A49" s="11">
        <v>4</v>
      </c>
      <c r="B49" s="10" t="s">
        <v>19</v>
      </c>
      <c r="C49" s="10" t="s">
        <v>22</v>
      </c>
      <c r="D49" s="11" t="s">
        <v>12</v>
      </c>
      <c r="E49" s="15">
        <v>1500</v>
      </c>
      <c r="F49" s="12"/>
      <c r="G49" s="8">
        <v>0.08</v>
      </c>
      <c r="H49" s="9">
        <f t="shared" si="4"/>
        <v>0</v>
      </c>
      <c r="I49" s="9">
        <f t="shared" si="5"/>
        <v>0</v>
      </c>
      <c r="J49" s="9">
        <f t="shared" si="6"/>
        <v>0</v>
      </c>
      <c r="K49" s="9">
        <f t="shared" si="7"/>
        <v>0</v>
      </c>
    </row>
    <row r="50" spans="1:11" ht="33.75" x14ac:dyDescent="0.25">
      <c r="A50" s="11">
        <v>5</v>
      </c>
      <c r="B50" s="10" t="s">
        <v>23</v>
      </c>
      <c r="C50" s="10" t="s">
        <v>24</v>
      </c>
      <c r="D50" s="11" t="s">
        <v>12</v>
      </c>
      <c r="E50" s="15">
        <v>15</v>
      </c>
      <c r="F50" s="12"/>
      <c r="G50" s="8">
        <v>0.08</v>
      </c>
      <c r="H50" s="9">
        <f t="shared" si="4"/>
        <v>0</v>
      </c>
      <c r="I50" s="9">
        <f t="shared" si="5"/>
        <v>0</v>
      </c>
      <c r="J50" s="9">
        <f t="shared" si="6"/>
        <v>0</v>
      </c>
      <c r="K50" s="9">
        <f t="shared" si="7"/>
        <v>0</v>
      </c>
    </row>
    <row r="51" spans="1:11" ht="68.25" thickBot="1" x14ac:dyDescent="0.3">
      <c r="A51" s="11">
        <v>6</v>
      </c>
      <c r="B51" s="10" t="s">
        <v>25</v>
      </c>
      <c r="C51" s="10" t="s">
        <v>26</v>
      </c>
      <c r="D51" s="11" t="s">
        <v>12</v>
      </c>
      <c r="E51" s="15">
        <v>750</v>
      </c>
      <c r="F51" s="12"/>
      <c r="G51" s="8">
        <v>0.08</v>
      </c>
      <c r="H51" s="9">
        <f t="shared" si="4"/>
        <v>0</v>
      </c>
      <c r="I51" s="9">
        <f t="shared" si="5"/>
        <v>0</v>
      </c>
      <c r="J51" s="9">
        <f t="shared" si="6"/>
        <v>0</v>
      </c>
      <c r="K51" s="9">
        <f t="shared" si="7"/>
        <v>0</v>
      </c>
    </row>
    <row r="52" spans="1:11" ht="15.75" thickBot="1" x14ac:dyDescent="0.3">
      <c r="A52" s="41" t="s">
        <v>13</v>
      </c>
      <c r="B52" s="42"/>
      <c r="C52" s="42"/>
      <c r="D52" s="42"/>
      <c r="E52" s="42"/>
      <c r="F52" s="42"/>
      <c r="G52" s="42"/>
      <c r="H52" s="43"/>
      <c r="I52" s="4">
        <f>SUM(I46:I51)</f>
        <v>0</v>
      </c>
      <c r="J52" s="4">
        <f>SUM(J46:J51)</f>
        <v>0</v>
      </c>
      <c r="K52" s="5">
        <f>SUM(K46:K51)</f>
        <v>0</v>
      </c>
    </row>
    <row r="55" spans="1:11" ht="15.75" thickBot="1" x14ac:dyDescent="0.3"/>
    <row r="56" spans="1:11" ht="15" customHeight="1" x14ac:dyDescent="0.25">
      <c r="H56" s="20"/>
      <c r="I56" s="32" t="s">
        <v>61</v>
      </c>
      <c r="J56" s="34" t="s">
        <v>62</v>
      </c>
      <c r="K56" s="36" t="s">
        <v>63</v>
      </c>
    </row>
    <row r="57" spans="1:11" ht="15.75" thickBot="1" x14ac:dyDescent="0.3">
      <c r="H57" s="21"/>
      <c r="I57" s="33"/>
      <c r="J57" s="35"/>
      <c r="K57" s="37"/>
    </row>
    <row r="58" spans="1:11" x14ac:dyDescent="0.25">
      <c r="H58" s="22">
        <v>1</v>
      </c>
      <c r="I58" s="23">
        <f>I27</f>
        <v>0</v>
      </c>
      <c r="J58" s="24">
        <f>J27</f>
        <v>0</v>
      </c>
      <c r="K58" s="25">
        <f>K27</f>
        <v>0</v>
      </c>
    </row>
    <row r="59" spans="1:11" ht="15.75" thickBot="1" x14ac:dyDescent="0.3">
      <c r="H59" s="26">
        <v>2</v>
      </c>
      <c r="I59" s="27">
        <f>I52</f>
        <v>0</v>
      </c>
      <c r="J59" s="28">
        <f>J52</f>
        <v>0</v>
      </c>
      <c r="K59" s="29">
        <f>K52</f>
        <v>0</v>
      </c>
    </row>
    <row r="60" spans="1:11" ht="15.75" thickBot="1" x14ac:dyDescent="0.3">
      <c r="H60" s="30" t="s">
        <v>64</v>
      </c>
      <c r="I60" s="31">
        <f>SUM(I58:I59)</f>
        <v>0</v>
      </c>
      <c r="J60" s="31">
        <f>SUM(J58:J59)</f>
        <v>0</v>
      </c>
      <c r="K60" s="31">
        <f>SUM(K58:K59)</f>
        <v>0</v>
      </c>
    </row>
    <row r="61" spans="1:11" ht="15.75" thickBot="1" x14ac:dyDescent="0.3">
      <c r="H61" s="30" t="s">
        <v>65</v>
      </c>
      <c r="I61" s="38">
        <f>I60/4.2693</f>
        <v>0</v>
      </c>
      <c r="J61" s="39"/>
      <c r="K61" s="40"/>
    </row>
  </sheetData>
  <mergeCells count="7">
    <mergeCell ref="A27:H27"/>
    <mergeCell ref="A28:K28"/>
    <mergeCell ref="I56:I57"/>
    <mergeCell ref="J56:J57"/>
    <mergeCell ref="K56:K57"/>
    <mergeCell ref="I61:K61"/>
    <mergeCell ref="A52:H52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Pijankowska</dc:creator>
  <cp:lastModifiedBy>Edyta Pijankowska</cp:lastModifiedBy>
  <cp:lastPrinted>2022-04-06T11:02:05Z</cp:lastPrinted>
  <dcterms:created xsi:type="dcterms:W3CDTF">2022-04-06T09:30:30Z</dcterms:created>
  <dcterms:modified xsi:type="dcterms:W3CDTF">2022-04-28T05:24:44Z</dcterms:modified>
</cp:coreProperties>
</file>